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NL - DIFIN\PORTAL TRANSPARENCIA\ARQUIVO A ENVIAR PARA CONTROLADORIA\Ano 2021\"/>
    </mc:Choice>
  </mc:AlternateContent>
  <xr:revisionPtr revIDLastSave="0" documentId="13_ncr:1_{3CC645AB-C913-4648-9AEA-72D5889AC1F6}" xr6:coauthVersionLast="36" xr6:coauthVersionMax="36" xr10:uidLastSave="{00000000-0000-0000-0000-000000000000}"/>
  <bookViews>
    <workbookView xWindow="0" yWindow="0" windowWidth="20490" windowHeight="7245" tabRatio="754" xr2:uid="{00000000-000D-0000-FFFF-FFFF00000000}"/>
  </bookViews>
  <sheets>
    <sheet name="4º Tri " sheetId="12" r:id="rId1"/>
  </sheets>
  <definedNames>
    <definedName name="_xlnm.Print_Area" localSheetId="0">'4º Tri '!$A$1:$F$140</definedName>
    <definedName name="_xlnm.Print_Titles" localSheetId="0">'4º Tri '!$1:$5</definedName>
  </definedNames>
  <calcPr calcId="191029"/>
</workbook>
</file>

<file path=xl/calcChain.xml><?xml version="1.0" encoding="utf-8"?>
<calcChain xmlns="http://schemas.openxmlformats.org/spreadsheetml/2006/main">
  <c r="E100" i="12" l="1"/>
  <c r="D100" i="12"/>
  <c r="E83" i="12"/>
  <c r="D83" i="12"/>
  <c r="E77" i="12"/>
  <c r="D77" i="12"/>
  <c r="E55" i="12"/>
  <c r="D55" i="12"/>
  <c r="E37" i="12"/>
  <c r="D37" i="12"/>
  <c r="E138" i="12" l="1"/>
  <c r="D138" i="12"/>
  <c r="E115" i="12"/>
  <c r="D115" i="12"/>
  <c r="E95" i="12"/>
  <c r="D95" i="12"/>
  <c r="D73" i="12"/>
  <c r="E73" i="12"/>
  <c r="E51" i="12"/>
  <c r="D51" i="12"/>
  <c r="E30" i="12"/>
  <c r="D30" i="12"/>
  <c r="E139" i="12" l="1"/>
  <c r="D139" i="12"/>
</calcChain>
</file>

<file path=xl/sharedStrings.xml><?xml version="1.0" encoding="utf-8"?>
<sst xmlns="http://schemas.openxmlformats.org/spreadsheetml/2006/main" count="153" uniqueCount="88">
  <si>
    <t>DETALHAMENTO DA DESPESA ORÇAMENTÁRIA</t>
  </si>
  <si>
    <t>Serviço Social do Comércio – Sesc</t>
  </si>
  <si>
    <t>R$</t>
  </si>
  <si>
    <t>Programa</t>
  </si>
  <si>
    <t>Valor Orçado</t>
  </si>
  <si>
    <t>Valor Realizado</t>
  </si>
  <si>
    <t>1. Educação</t>
  </si>
  <si>
    <t>1.1. Educação Infantil</t>
  </si>
  <si>
    <t>1.3. Ensino Médio</t>
  </si>
  <si>
    <t>1.4. Educação de Jovens e Adultos</t>
  </si>
  <si>
    <t>1.5. Educação Complementar</t>
  </si>
  <si>
    <t>1.5.1. Acompanhamento Pedagógico</t>
  </si>
  <si>
    <t>1.5.2. Complementação Curricular</t>
  </si>
  <si>
    <t>1.5.3. Aperfeiçoamento Especializado</t>
  </si>
  <si>
    <t>1.6. Cursos de Valorização Social</t>
  </si>
  <si>
    <t>1.7. Educação em Ciências e Humanidades</t>
  </si>
  <si>
    <t>1.7.1. Ciências</t>
  </si>
  <si>
    <t>1.7.2. Humanidades</t>
  </si>
  <si>
    <t>1.7.3. Meio Ambiente</t>
  </si>
  <si>
    <t>1.7.4. Produção e Difusão Multimídia de Saberes</t>
  </si>
  <si>
    <t>901. Comunicação Institucional</t>
  </si>
  <si>
    <t>902. Infraestrutura, Operações e Serviços</t>
  </si>
  <si>
    <t>903. Pesquisas e Estudos Especializados</t>
  </si>
  <si>
    <t>904. Desenvolvimento de Projetos-Piloto</t>
  </si>
  <si>
    <t>905. Direção, Coordenação e Supervisão</t>
  </si>
  <si>
    <t>906. Cooperação Financeira</t>
  </si>
  <si>
    <t>907. Cooperação Técnica</t>
  </si>
  <si>
    <t>908. Capacitação e Desenvolvimento de Pessoas</t>
  </si>
  <si>
    <t>909. Implantação, Ampliação e Modernização de Unidades Físicas</t>
  </si>
  <si>
    <t>Total do Programa Educação</t>
  </si>
  <si>
    <t>2. Saúde</t>
  </si>
  <si>
    <t>2.1. Nutrição</t>
  </si>
  <si>
    <t>2.2. Saúde Bucal</t>
  </si>
  <si>
    <t>2.3. Educação em Saúde</t>
  </si>
  <si>
    <t>2.4. Cuidado Terapêutico</t>
  </si>
  <si>
    <t>2.4.1. Atenção de Enfermagem</t>
  </si>
  <si>
    <t>2.4.2. Atenção Médica</t>
  </si>
  <si>
    <t>2.4.3. Cuidado Especializado</t>
  </si>
  <si>
    <t>2.4.4. Práticas Integrativas e Complementares</t>
  </si>
  <si>
    <t>Total do Programa Saúde</t>
  </si>
  <si>
    <t>3. Cultura</t>
  </si>
  <si>
    <t>3.1. Artes Cênicas</t>
  </si>
  <si>
    <t>3.1.1. Circo</t>
  </si>
  <si>
    <t>3.1.2. Dança</t>
  </si>
  <si>
    <t>3.1.3. Teatro</t>
  </si>
  <si>
    <t>3.2. Artes Visuais</t>
  </si>
  <si>
    <t>3.3. Música</t>
  </si>
  <si>
    <t>3.4. Literatura</t>
  </si>
  <si>
    <t>3.5. Audiovisual</t>
  </si>
  <si>
    <t>3.6. Biblioteca</t>
  </si>
  <si>
    <t>Total do Programa Cultura</t>
  </si>
  <si>
    <t>4. Lazer</t>
  </si>
  <si>
    <t>4.1. Desenvolvimento Físico-Esportivo</t>
  </si>
  <si>
    <t>4.1.1. Avaliação Físico-Funcional</t>
  </si>
  <si>
    <t>4.1.2. Eventos Físico-Esportivos</t>
  </si>
  <si>
    <t>4.1.3. Exercícios Físicos Sistemáticos</t>
  </si>
  <si>
    <t>4.1.4. Formação Esportiva</t>
  </si>
  <si>
    <t>4.2. Recreação</t>
  </si>
  <si>
    <t>4.3. Turismo Social</t>
  </si>
  <si>
    <t>4.3.1. Turismo Emissivo</t>
  </si>
  <si>
    <t>4.3.2. Turismo Receptivo</t>
  </si>
  <si>
    <t>Total do Programa Lazer</t>
  </si>
  <si>
    <t xml:space="preserve">5. Assistência </t>
  </si>
  <si>
    <t>5.1. Desenvolvimento Comunitário</t>
  </si>
  <si>
    <t>5.2. Segurança Alimentar e Apoio Social</t>
  </si>
  <si>
    <t>5.2.1. Apoio Emergencial</t>
  </si>
  <si>
    <t>5.2.2. Desenvolvimento de Capacidades</t>
  </si>
  <si>
    <t>5.2.3. Redes</t>
  </si>
  <si>
    <t>5.3. Trabalho Social com Grupos</t>
  </si>
  <si>
    <t>5.4. Assistência Especializada</t>
  </si>
  <si>
    <t>Total do Programa Assistência</t>
  </si>
  <si>
    <t>6. Administração</t>
  </si>
  <si>
    <t>6.1. Deliberação</t>
  </si>
  <si>
    <t>6.2. Administração de Pessoal</t>
  </si>
  <si>
    <t>6.3. Logística e Patrimônio</t>
  </si>
  <si>
    <t>6.4. Gestão de Tecnologia da Informação e Telecomunicação</t>
  </si>
  <si>
    <t>6.5. Programação e Avaliação</t>
  </si>
  <si>
    <t>6.6. Amortização e Encargos de Financiamento</t>
  </si>
  <si>
    <t>6.7. Serviços Financeiros</t>
  </si>
  <si>
    <t>6.8. Controladoria, Auditoria e Fiscalização</t>
  </si>
  <si>
    <t>6.9. Relacionamento com Clientes</t>
  </si>
  <si>
    <t>6.10. Serviços Jurídicos</t>
  </si>
  <si>
    <t>Total do Programa Administração</t>
  </si>
  <si>
    <t>Total Geral</t>
  </si>
  <si>
    <t>Atividade / Modalidade</t>
  </si>
  <si>
    <t>1.2. Ensino Fundamental</t>
  </si>
  <si>
    <t>Departamento Regional Goiás</t>
  </si>
  <si>
    <t>4º TRIMESTRE DE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</si>
</sst>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8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1" fillId="2" borderId="2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43" fontId="2" fillId="2" borderId="0" xfId="1" applyFont="1" applyFill="1" applyAlignment="1">
      <alignment horizontal="right" vertical="center"/>
    </xf>
    <xf numFmtId="43" fontId="1" fillId="3" borderId="1" xfId="1" applyFont="1" applyFill="1" applyBorder="1" applyAlignment="1">
      <alignment vertical="center" wrapText="1"/>
    </xf>
    <xf numFmtId="43" fontId="1" fillId="4" borderId="1" xfId="1" applyFont="1" applyFill="1" applyBorder="1" applyAlignment="1">
      <alignment vertical="center" wrapText="1"/>
    </xf>
    <xf numFmtId="0" fontId="2" fillId="2" borderId="0" xfId="0" applyFont="1" applyFill="1"/>
    <xf numFmtId="43" fontId="2" fillId="2" borderId="0" xfId="1" applyFont="1" applyFill="1"/>
    <xf numFmtId="43" fontId="1" fillId="2" borderId="2" xfId="1" applyFont="1" applyFill="1" applyBorder="1"/>
    <xf numFmtId="0" fontId="2" fillId="2" borderId="3" xfId="0" applyFont="1" applyFill="1" applyBorder="1"/>
    <xf numFmtId="43" fontId="1" fillId="2" borderId="3" xfId="1" applyFont="1" applyFill="1" applyBorder="1"/>
    <xf numFmtId="43" fontId="2" fillId="2" borderId="3" xfId="1" applyFont="1" applyFill="1" applyBorder="1"/>
    <xf numFmtId="43" fontId="1" fillId="2" borderId="0" xfId="1" applyFont="1" applyFill="1"/>
    <xf numFmtId="43" fontId="2" fillId="2" borderId="6" xfId="1" applyFont="1" applyFill="1" applyBorder="1"/>
    <xf numFmtId="43" fontId="1" fillId="2" borderId="5" xfId="1" applyFont="1" applyFill="1" applyBorder="1"/>
    <xf numFmtId="43" fontId="1" fillId="2" borderId="6" xfId="1" applyFont="1" applyFill="1" applyBorder="1"/>
    <xf numFmtId="43" fontId="1" fillId="2" borderId="4" xfId="1" applyFont="1" applyFill="1" applyBorder="1"/>
    <xf numFmtId="0" fontId="1" fillId="2" borderId="1" xfId="0" applyFont="1" applyFill="1" applyBorder="1" applyAlignment="1">
      <alignment horizontal="center" vertical="center" wrapText="1"/>
    </xf>
    <xf numFmtId="4" fontId="2" fillId="2" borderId="0" xfId="0" applyNumberFormat="1" applyFont="1" applyFill="1"/>
    <xf numFmtId="43" fontId="1" fillId="2" borderId="1" xfId="1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43" fontId="1" fillId="2" borderId="2" xfId="1" applyFont="1" applyFill="1" applyBorder="1" applyAlignment="1">
      <alignment horizontal="center" vertical="center" wrapText="1"/>
    </xf>
    <xf numFmtId="43" fontId="1" fillId="2" borderId="3" xfId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/>
    </xf>
    <xf numFmtId="43" fontId="1" fillId="2" borderId="3" xfId="1" applyFont="1" applyFill="1" applyBorder="1" applyAlignment="1">
      <alignment vertical="center"/>
    </xf>
    <xf numFmtId="43" fontId="1" fillId="2" borderId="4" xfId="1" applyFont="1" applyFill="1" applyBorder="1" applyAlignment="1">
      <alignment vertical="center"/>
    </xf>
    <xf numFmtId="43" fontId="4" fillId="2" borderId="3" xfId="1" applyFont="1" applyFill="1" applyBorder="1"/>
    <xf numFmtId="0" fontId="1" fillId="3" borderId="8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12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43" fontId="1" fillId="2" borderId="2" xfId="1" applyFont="1" applyFill="1" applyBorder="1" applyAlignment="1">
      <alignment horizontal="center" vertical="center" wrapText="1"/>
    </xf>
    <xf numFmtId="43" fontId="1" fillId="2" borderId="3" xfId="1" applyFont="1" applyFill="1" applyBorder="1" applyAlignment="1">
      <alignment horizontal="center" vertical="center" wrapText="1"/>
    </xf>
    <xf numFmtId="43" fontId="1" fillId="2" borderId="4" xfId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43" fontId="1" fillId="2" borderId="5" xfId="1" applyFont="1" applyFill="1" applyBorder="1" applyAlignment="1">
      <alignment horizontal="center" vertical="center" wrapText="1"/>
    </xf>
    <xf numFmtId="43" fontId="1" fillId="2" borderId="6" xfId="1" applyFont="1" applyFill="1" applyBorder="1" applyAlignment="1">
      <alignment horizontal="center" vertical="center" wrapText="1"/>
    </xf>
    <xf numFmtId="43" fontId="1" fillId="2" borderId="11" xfId="1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 vertical="center" wrapText="1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8DE70F-81ED-4614-BC70-307419B98610}">
  <sheetPr>
    <tabColor rgb="FF00B050"/>
    <pageSetUpPr fitToPage="1"/>
  </sheetPr>
  <dimension ref="B1:XFD139"/>
  <sheetViews>
    <sheetView tabSelected="1" view="pageBreakPreview" topLeftCell="A2" zoomScale="120" zoomScaleNormal="100" zoomScaleSheetLayoutView="120" workbookViewId="0">
      <selection activeCell="C16" sqref="C16"/>
    </sheetView>
  </sheetViews>
  <sheetFormatPr defaultColWidth="9.140625" defaultRowHeight="12.75" x14ac:dyDescent="0.2"/>
  <cols>
    <col min="1" max="1" width="1.28515625" style="17" customWidth="1"/>
    <col min="2" max="2" width="14.140625" style="17" customWidth="1"/>
    <col min="3" max="3" width="52.7109375" style="17" customWidth="1"/>
    <col min="4" max="5" width="16.28515625" style="18" customWidth="1"/>
    <col min="6" max="6" width="1.28515625" style="17" customWidth="1"/>
    <col min="7" max="16384" width="9.140625" style="17"/>
  </cols>
  <sheetData>
    <row r="1" spans="2:6" x14ac:dyDescent="0.2">
      <c r="B1" s="40" t="s">
        <v>0</v>
      </c>
      <c r="C1" s="40"/>
      <c r="D1" s="40"/>
      <c r="E1" s="40"/>
    </row>
    <row r="2" spans="2:6" x14ac:dyDescent="0.2">
      <c r="B2" s="41" t="s">
        <v>87</v>
      </c>
      <c r="C2" s="41"/>
      <c r="D2" s="41"/>
      <c r="E2" s="41"/>
      <c r="F2" s="1"/>
    </row>
    <row r="3" spans="2:6" ht="13.5" thickBot="1" x14ac:dyDescent="0.25">
      <c r="B3" s="2" t="s">
        <v>1</v>
      </c>
    </row>
    <row r="4" spans="2:6" ht="13.5" customHeight="1" thickBot="1" x14ac:dyDescent="0.25">
      <c r="B4" s="42" t="s">
        <v>86</v>
      </c>
      <c r="C4" s="43"/>
    </row>
    <row r="5" spans="2:6" ht="13.5" thickBot="1" x14ac:dyDescent="0.25">
      <c r="E5" s="14" t="s">
        <v>2</v>
      </c>
    </row>
    <row r="6" spans="2:6" ht="27" customHeight="1" thickBot="1" x14ac:dyDescent="0.25">
      <c r="B6" s="31" t="s">
        <v>3</v>
      </c>
      <c r="C6" s="28" t="s">
        <v>84</v>
      </c>
      <c r="D6" s="32" t="s">
        <v>4</v>
      </c>
      <c r="E6" s="32" t="s">
        <v>5</v>
      </c>
    </row>
    <row r="7" spans="2:6" x14ac:dyDescent="0.2">
      <c r="B7" s="3" t="s">
        <v>6</v>
      </c>
      <c r="C7" s="4" t="s">
        <v>7</v>
      </c>
      <c r="D7" s="19">
        <v>4617459</v>
      </c>
      <c r="E7" s="19">
        <v>4179298.58</v>
      </c>
    </row>
    <row r="8" spans="2:6" x14ac:dyDescent="0.2">
      <c r="B8" s="20"/>
      <c r="C8" s="4" t="s">
        <v>85</v>
      </c>
      <c r="D8" s="21">
        <v>10361078</v>
      </c>
      <c r="E8" s="21">
        <v>9952181.7899999991</v>
      </c>
    </row>
    <row r="9" spans="2:6" x14ac:dyDescent="0.2">
      <c r="B9" s="20"/>
      <c r="C9" s="4" t="s">
        <v>8</v>
      </c>
      <c r="D9" s="21">
        <v>6024049</v>
      </c>
      <c r="E9" s="21">
        <v>5717516.6699999999</v>
      </c>
    </row>
    <row r="10" spans="2:6" x14ac:dyDescent="0.2">
      <c r="B10" s="20"/>
      <c r="C10" s="4" t="s">
        <v>9</v>
      </c>
      <c r="D10" s="21">
        <v>0</v>
      </c>
      <c r="E10" s="21">
        <v>0</v>
      </c>
    </row>
    <row r="11" spans="2:6" x14ac:dyDescent="0.2">
      <c r="B11" s="20"/>
      <c r="C11" s="4" t="s">
        <v>10</v>
      </c>
      <c r="D11" s="21">
        <v>1495724</v>
      </c>
      <c r="E11" s="21">
        <v>463730.27</v>
      </c>
    </row>
    <row r="12" spans="2:6" hidden="1" x14ac:dyDescent="0.2">
      <c r="B12" s="20"/>
      <c r="C12" s="5" t="s">
        <v>11</v>
      </c>
      <c r="D12" s="22"/>
      <c r="E12" s="21"/>
    </row>
    <row r="13" spans="2:6" hidden="1" x14ac:dyDescent="0.2">
      <c r="B13" s="20"/>
      <c r="C13" s="5" t="s">
        <v>12</v>
      </c>
      <c r="D13" s="22"/>
      <c r="E13" s="21"/>
    </row>
    <row r="14" spans="2:6" hidden="1" x14ac:dyDescent="0.2">
      <c r="B14" s="20"/>
      <c r="C14" s="6" t="s">
        <v>13</v>
      </c>
      <c r="D14" s="22"/>
      <c r="E14" s="21"/>
    </row>
    <row r="15" spans="2:6" x14ac:dyDescent="0.2">
      <c r="B15" s="20"/>
      <c r="C15" s="4" t="s">
        <v>14</v>
      </c>
      <c r="D15" s="21">
        <v>0</v>
      </c>
      <c r="E15" s="21">
        <v>0</v>
      </c>
    </row>
    <row r="16" spans="2:6" x14ac:dyDescent="0.2">
      <c r="B16" s="20"/>
      <c r="C16" s="4" t="s">
        <v>15</v>
      </c>
      <c r="D16" s="21">
        <v>0</v>
      </c>
      <c r="E16" s="21">
        <v>0</v>
      </c>
    </row>
    <row r="17" spans="2:5" hidden="1" x14ac:dyDescent="0.2">
      <c r="B17" s="20"/>
      <c r="C17" s="5" t="s">
        <v>16</v>
      </c>
      <c r="D17" s="22"/>
      <c r="E17" s="21"/>
    </row>
    <row r="18" spans="2:5" hidden="1" x14ac:dyDescent="0.2">
      <c r="B18" s="20"/>
      <c r="C18" s="5" t="s">
        <v>17</v>
      </c>
      <c r="D18" s="22"/>
      <c r="E18" s="21"/>
    </row>
    <row r="19" spans="2:5" hidden="1" x14ac:dyDescent="0.2">
      <c r="B19" s="20"/>
      <c r="C19" s="5" t="s">
        <v>18</v>
      </c>
      <c r="D19" s="22"/>
      <c r="E19" s="21"/>
    </row>
    <row r="20" spans="2:5" hidden="1" x14ac:dyDescent="0.2">
      <c r="B20" s="20"/>
      <c r="C20" s="5" t="s">
        <v>19</v>
      </c>
      <c r="D20" s="22"/>
      <c r="E20" s="21"/>
    </row>
    <row r="21" spans="2:5" x14ac:dyDescent="0.2">
      <c r="B21" s="20"/>
      <c r="C21" s="4" t="s">
        <v>20</v>
      </c>
      <c r="D21" s="21">
        <v>799454</v>
      </c>
      <c r="E21" s="21">
        <v>706991.44</v>
      </c>
    </row>
    <row r="22" spans="2:5" x14ac:dyDescent="0.2">
      <c r="B22" s="20"/>
      <c r="C22" s="4" t="s">
        <v>21</v>
      </c>
      <c r="D22" s="21">
        <v>3879311</v>
      </c>
      <c r="E22" s="21">
        <v>2809780.62</v>
      </c>
    </row>
    <row r="23" spans="2:5" x14ac:dyDescent="0.2">
      <c r="B23" s="20"/>
      <c r="C23" s="4" t="s">
        <v>22</v>
      </c>
      <c r="D23" s="21">
        <v>0</v>
      </c>
      <c r="E23" s="21">
        <v>0</v>
      </c>
    </row>
    <row r="24" spans="2:5" x14ac:dyDescent="0.2">
      <c r="B24" s="20"/>
      <c r="C24" s="4" t="s">
        <v>23</v>
      </c>
      <c r="D24" s="21">
        <v>0</v>
      </c>
      <c r="E24" s="21">
        <v>0</v>
      </c>
    </row>
    <row r="25" spans="2:5" x14ac:dyDescent="0.2">
      <c r="B25" s="20"/>
      <c r="C25" s="4" t="s">
        <v>24</v>
      </c>
      <c r="D25" s="21">
        <v>932655</v>
      </c>
      <c r="E25" s="21">
        <v>720506.33</v>
      </c>
    </row>
    <row r="26" spans="2:5" x14ac:dyDescent="0.2">
      <c r="B26" s="20"/>
      <c r="C26" s="4" t="s">
        <v>25</v>
      </c>
      <c r="D26" s="21">
        <v>0</v>
      </c>
      <c r="E26" s="21">
        <v>0</v>
      </c>
    </row>
    <row r="27" spans="2:5" x14ac:dyDescent="0.2">
      <c r="B27" s="20"/>
      <c r="C27" s="4" t="s">
        <v>26</v>
      </c>
      <c r="D27" s="21">
        <v>0</v>
      </c>
      <c r="E27" s="21">
        <v>0</v>
      </c>
    </row>
    <row r="28" spans="2:5" x14ac:dyDescent="0.2">
      <c r="B28" s="20"/>
      <c r="C28" s="4" t="s">
        <v>27</v>
      </c>
      <c r="D28" s="21">
        <v>79298</v>
      </c>
      <c r="E28" s="21">
        <v>13701.88</v>
      </c>
    </row>
    <row r="29" spans="2:5" s="2" customFormat="1" ht="15" customHeight="1" thickBot="1" x14ac:dyDescent="0.3">
      <c r="B29" s="34"/>
      <c r="C29" s="4" t="s">
        <v>28</v>
      </c>
      <c r="D29" s="35">
        <v>3587929</v>
      </c>
      <c r="E29" s="36">
        <v>353412.53</v>
      </c>
    </row>
    <row r="30" spans="2:5" ht="15.75" customHeight="1" thickBot="1" x14ac:dyDescent="0.25">
      <c r="B30" s="38" t="s">
        <v>29</v>
      </c>
      <c r="C30" s="39"/>
      <c r="D30" s="15">
        <f>SUM(D7:D29)</f>
        <v>31776957</v>
      </c>
      <c r="E30" s="15">
        <f>SUM(E7:E29)</f>
        <v>24917120.109999999</v>
      </c>
    </row>
    <row r="31" spans="2:5" ht="9" customHeight="1" x14ac:dyDescent="0.2">
      <c r="B31" s="44" t="s">
        <v>3</v>
      </c>
      <c r="C31" s="44" t="s">
        <v>84</v>
      </c>
      <c r="D31" s="47" t="s">
        <v>4</v>
      </c>
      <c r="E31" s="47" t="s">
        <v>5</v>
      </c>
    </row>
    <row r="32" spans="2:5" ht="9" customHeight="1" x14ac:dyDescent="0.2">
      <c r="B32" s="45"/>
      <c r="C32" s="45"/>
      <c r="D32" s="48"/>
      <c r="E32" s="48"/>
    </row>
    <row r="33" spans="2:5" ht="9" customHeight="1" thickBot="1" x14ac:dyDescent="0.25">
      <c r="B33" s="46"/>
      <c r="C33" s="46"/>
      <c r="D33" s="49"/>
      <c r="E33" s="49"/>
    </row>
    <row r="34" spans="2:5" x14ac:dyDescent="0.2">
      <c r="B34" s="3" t="s">
        <v>30</v>
      </c>
      <c r="C34" s="7" t="s">
        <v>31</v>
      </c>
      <c r="D34" s="21">
        <v>15677048</v>
      </c>
      <c r="E34" s="19">
        <v>14336454.73</v>
      </c>
    </row>
    <row r="35" spans="2:5" x14ac:dyDescent="0.2">
      <c r="B35" s="8"/>
      <c r="C35" s="7" t="s">
        <v>32</v>
      </c>
      <c r="D35" s="21">
        <v>3478253</v>
      </c>
      <c r="E35" s="21">
        <v>2594287.0699999998</v>
      </c>
    </row>
    <row r="36" spans="2:5" x14ac:dyDescent="0.2">
      <c r="B36" s="8"/>
      <c r="C36" s="7" t="s">
        <v>33</v>
      </c>
      <c r="D36" s="21">
        <v>394842</v>
      </c>
      <c r="E36" s="21">
        <v>218942.62</v>
      </c>
    </row>
    <row r="37" spans="2:5" x14ac:dyDescent="0.2">
      <c r="B37" s="8"/>
      <c r="C37" s="7" t="s">
        <v>34</v>
      </c>
      <c r="D37" s="21">
        <f>34997+243706</f>
        <v>278703</v>
      </c>
      <c r="E37" s="21">
        <f>32615.17+37262.04</f>
        <v>69877.209999999992</v>
      </c>
    </row>
    <row r="38" spans="2:5" hidden="1" x14ac:dyDescent="0.2">
      <c r="B38" s="8"/>
      <c r="C38" s="9" t="s">
        <v>35</v>
      </c>
      <c r="D38" s="21"/>
      <c r="E38" s="22"/>
    </row>
    <row r="39" spans="2:5" hidden="1" x14ac:dyDescent="0.2">
      <c r="B39" s="8"/>
      <c r="C39" s="9" t="s">
        <v>36</v>
      </c>
      <c r="D39" s="21"/>
      <c r="E39" s="22"/>
    </row>
    <row r="40" spans="2:5" hidden="1" x14ac:dyDescent="0.2">
      <c r="B40" s="8"/>
      <c r="C40" s="9" t="s">
        <v>37</v>
      </c>
      <c r="D40" s="21"/>
      <c r="E40" s="22"/>
    </row>
    <row r="41" spans="2:5" hidden="1" x14ac:dyDescent="0.2">
      <c r="B41" s="8"/>
      <c r="C41" s="9" t="s">
        <v>38</v>
      </c>
      <c r="D41" s="21"/>
      <c r="E41" s="22"/>
    </row>
    <row r="42" spans="2:5" x14ac:dyDescent="0.2">
      <c r="B42" s="8"/>
      <c r="C42" s="7" t="s">
        <v>20</v>
      </c>
      <c r="D42" s="21">
        <v>466049</v>
      </c>
      <c r="E42" s="21">
        <v>456307.38</v>
      </c>
    </row>
    <row r="43" spans="2:5" x14ac:dyDescent="0.2">
      <c r="B43" s="8"/>
      <c r="C43" s="7" t="s">
        <v>21</v>
      </c>
      <c r="D43" s="21">
        <v>401294</v>
      </c>
      <c r="E43" s="21">
        <v>89191.28</v>
      </c>
    </row>
    <row r="44" spans="2:5" x14ac:dyDescent="0.2">
      <c r="B44" s="8"/>
      <c r="C44" s="7" t="s">
        <v>22</v>
      </c>
      <c r="D44" s="21">
        <v>0</v>
      </c>
      <c r="E44" s="21">
        <v>0</v>
      </c>
    </row>
    <row r="45" spans="2:5" x14ac:dyDescent="0.2">
      <c r="B45" s="8"/>
      <c r="C45" s="7" t="s">
        <v>23</v>
      </c>
      <c r="D45" s="21">
        <v>0</v>
      </c>
      <c r="E45" s="21">
        <v>0</v>
      </c>
    </row>
    <row r="46" spans="2:5" x14ac:dyDescent="0.2">
      <c r="B46" s="8"/>
      <c r="C46" s="7" t="s">
        <v>24</v>
      </c>
      <c r="D46" s="21">
        <v>450995</v>
      </c>
      <c r="E46" s="21">
        <v>340115.76</v>
      </c>
    </row>
    <row r="47" spans="2:5" x14ac:dyDescent="0.2">
      <c r="B47" s="8"/>
      <c r="C47" s="7" t="s">
        <v>25</v>
      </c>
      <c r="D47" s="21">
        <v>0</v>
      </c>
      <c r="E47" s="21">
        <v>0</v>
      </c>
    </row>
    <row r="48" spans="2:5" x14ac:dyDescent="0.2">
      <c r="B48" s="8"/>
      <c r="C48" s="7" t="s">
        <v>26</v>
      </c>
      <c r="D48" s="21">
        <v>0</v>
      </c>
      <c r="E48" s="21">
        <v>0</v>
      </c>
    </row>
    <row r="49" spans="2:5" x14ac:dyDescent="0.2">
      <c r="B49" s="8"/>
      <c r="C49" s="7" t="s">
        <v>27</v>
      </c>
      <c r="D49" s="21">
        <v>8802</v>
      </c>
      <c r="E49" s="21">
        <v>1377.83</v>
      </c>
    </row>
    <row r="50" spans="2:5" s="2" customFormat="1" ht="15" customHeight="1" thickBot="1" x14ac:dyDescent="0.3">
      <c r="B50" s="8"/>
      <c r="C50" s="7" t="s">
        <v>28</v>
      </c>
      <c r="D50" s="35">
        <v>36500</v>
      </c>
      <c r="E50" s="35">
        <v>0</v>
      </c>
    </row>
    <row r="51" spans="2:5" ht="15.75" customHeight="1" thickBot="1" x14ac:dyDescent="0.25">
      <c r="B51" s="38" t="s">
        <v>39</v>
      </c>
      <c r="C51" s="39"/>
      <c r="D51" s="15">
        <f>SUM(D34:D50)</f>
        <v>21192486</v>
      </c>
      <c r="E51" s="15">
        <f>SUM(E34:E50)</f>
        <v>18106553.880000003</v>
      </c>
    </row>
    <row r="52" spans="2:5" ht="9" customHeight="1" x14ac:dyDescent="0.2">
      <c r="B52" s="44" t="s">
        <v>3</v>
      </c>
      <c r="C52" s="44" t="s">
        <v>84</v>
      </c>
      <c r="D52" s="47" t="s">
        <v>4</v>
      </c>
      <c r="E52" s="47" t="s">
        <v>5</v>
      </c>
    </row>
    <row r="53" spans="2:5" ht="9" customHeight="1" x14ac:dyDescent="0.2">
      <c r="B53" s="45"/>
      <c r="C53" s="45"/>
      <c r="D53" s="48"/>
      <c r="E53" s="48"/>
    </row>
    <row r="54" spans="2:5" ht="9" customHeight="1" thickBot="1" x14ac:dyDescent="0.25">
      <c r="B54" s="46"/>
      <c r="C54" s="46"/>
      <c r="D54" s="49"/>
      <c r="E54" s="49"/>
    </row>
    <row r="55" spans="2:5" x14ac:dyDescent="0.2">
      <c r="B55" s="3" t="s">
        <v>40</v>
      </c>
      <c r="C55" s="7" t="s">
        <v>41</v>
      </c>
      <c r="D55" s="19">
        <f>173004+609688+1143558</f>
        <v>1926250</v>
      </c>
      <c r="E55" s="25">
        <f>83511.59+417522.8+614623.24</f>
        <v>1115657.6299999999</v>
      </c>
    </row>
    <row r="56" spans="2:5" hidden="1" x14ac:dyDescent="0.2">
      <c r="B56" s="8"/>
      <c r="C56" s="9" t="s">
        <v>42</v>
      </c>
      <c r="E56" s="22"/>
    </row>
    <row r="57" spans="2:5" hidden="1" x14ac:dyDescent="0.2">
      <c r="B57" s="8"/>
      <c r="C57" s="9" t="s">
        <v>43</v>
      </c>
      <c r="E57" s="22"/>
    </row>
    <row r="58" spans="2:5" hidden="1" x14ac:dyDescent="0.2">
      <c r="B58" s="8"/>
      <c r="C58" s="9" t="s">
        <v>44</v>
      </c>
      <c r="E58" s="22"/>
    </row>
    <row r="59" spans="2:5" x14ac:dyDescent="0.2">
      <c r="B59" s="8"/>
      <c r="C59" s="7" t="s">
        <v>45</v>
      </c>
      <c r="D59" s="23">
        <v>399844</v>
      </c>
      <c r="E59" s="21">
        <v>311373.86</v>
      </c>
    </row>
    <row r="60" spans="2:5" x14ac:dyDescent="0.2">
      <c r="B60" s="8"/>
      <c r="C60" s="7" t="s">
        <v>46</v>
      </c>
      <c r="D60" s="21">
        <v>3059039</v>
      </c>
      <c r="E60" s="21">
        <v>2525536.7000000002</v>
      </c>
    </row>
    <row r="61" spans="2:5" x14ac:dyDescent="0.2">
      <c r="B61" s="8"/>
      <c r="C61" s="7" t="s">
        <v>47</v>
      </c>
      <c r="D61" s="23">
        <v>136030</v>
      </c>
      <c r="E61" s="21">
        <v>39663.089999999997</v>
      </c>
    </row>
    <row r="62" spans="2:5" x14ac:dyDescent="0.2">
      <c r="B62" s="8"/>
      <c r="C62" s="7" t="s">
        <v>48</v>
      </c>
      <c r="D62" s="23">
        <v>535192</v>
      </c>
      <c r="E62" s="21">
        <v>239915.76</v>
      </c>
    </row>
    <row r="63" spans="2:5" x14ac:dyDescent="0.2">
      <c r="B63" s="8"/>
      <c r="C63" s="7" t="s">
        <v>49</v>
      </c>
      <c r="D63" s="23">
        <v>1467068</v>
      </c>
      <c r="E63" s="21">
        <v>1067194.3999999999</v>
      </c>
    </row>
    <row r="64" spans="2:5" x14ac:dyDescent="0.2">
      <c r="B64" s="8"/>
      <c r="C64" s="7" t="s">
        <v>20</v>
      </c>
      <c r="D64" s="23">
        <v>989198</v>
      </c>
      <c r="E64" s="21">
        <v>820890.11</v>
      </c>
    </row>
    <row r="65" spans="2:5" x14ac:dyDescent="0.2">
      <c r="B65" s="8"/>
      <c r="C65" s="7" t="s">
        <v>21</v>
      </c>
      <c r="D65" s="23">
        <v>1434017</v>
      </c>
      <c r="E65" s="21">
        <v>1174683.44</v>
      </c>
    </row>
    <row r="66" spans="2:5" x14ac:dyDescent="0.2">
      <c r="B66" s="8"/>
      <c r="C66" s="7" t="s">
        <v>22</v>
      </c>
      <c r="D66" s="23">
        <v>0</v>
      </c>
      <c r="E66" s="21">
        <v>0</v>
      </c>
    </row>
    <row r="67" spans="2:5" x14ac:dyDescent="0.2">
      <c r="B67" s="8"/>
      <c r="C67" s="7" t="s">
        <v>23</v>
      </c>
      <c r="D67" s="23">
        <v>0</v>
      </c>
      <c r="E67" s="21">
        <v>0</v>
      </c>
    </row>
    <row r="68" spans="2:5" x14ac:dyDescent="0.2">
      <c r="B68" s="8"/>
      <c r="C68" s="7" t="s">
        <v>24</v>
      </c>
      <c r="D68" s="23">
        <v>403753</v>
      </c>
      <c r="E68" s="21">
        <v>366938.16</v>
      </c>
    </row>
    <row r="69" spans="2:5" x14ac:dyDescent="0.2">
      <c r="B69" s="8"/>
      <c r="C69" s="7" t="s">
        <v>25</v>
      </c>
      <c r="D69" s="23">
        <v>0</v>
      </c>
      <c r="E69" s="21">
        <v>0</v>
      </c>
    </row>
    <row r="70" spans="2:5" x14ac:dyDescent="0.2">
      <c r="B70" s="8"/>
      <c r="C70" s="7" t="s">
        <v>26</v>
      </c>
      <c r="D70" s="23">
        <v>0</v>
      </c>
      <c r="E70" s="21">
        <v>0</v>
      </c>
    </row>
    <row r="71" spans="2:5" x14ac:dyDescent="0.2">
      <c r="B71" s="8"/>
      <c r="C71" s="7" t="s">
        <v>27</v>
      </c>
      <c r="D71" s="23">
        <v>37260</v>
      </c>
      <c r="E71" s="21">
        <v>7719.93</v>
      </c>
    </row>
    <row r="72" spans="2:5" ht="15" customHeight="1" thickBot="1" x14ac:dyDescent="0.25">
      <c r="B72" s="8"/>
      <c r="C72" s="7" t="s">
        <v>28</v>
      </c>
      <c r="D72" s="23">
        <v>371588</v>
      </c>
      <c r="E72" s="21">
        <v>133304.28</v>
      </c>
    </row>
    <row r="73" spans="2:5" ht="15.75" customHeight="1" thickBot="1" x14ac:dyDescent="0.25">
      <c r="B73" s="38" t="s">
        <v>50</v>
      </c>
      <c r="C73" s="39"/>
      <c r="D73" s="15">
        <f>SUM(D55:D72)</f>
        <v>10759239</v>
      </c>
      <c r="E73" s="15">
        <f>SUM(E55:E72)</f>
        <v>7802877.3600000003</v>
      </c>
    </row>
    <row r="74" spans="2:5" ht="9" customHeight="1" x14ac:dyDescent="0.2">
      <c r="B74" s="44" t="s">
        <v>3</v>
      </c>
      <c r="C74" s="44" t="s">
        <v>84</v>
      </c>
      <c r="D74" s="53" t="s">
        <v>4</v>
      </c>
      <c r="E74" s="47" t="s">
        <v>5</v>
      </c>
    </row>
    <row r="75" spans="2:5" ht="9" customHeight="1" x14ac:dyDescent="0.2">
      <c r="B75" s="45"/>
      <c r="C75" s="45"/>
      <c r="D75" s="54"/>
      <c r="E75" s="48"/>
    </row>
    <row r="76" spans="2:5" ht="9" customHeight="1" thickBot="1" x14ac:dyDescent="0.25">
      <c r="B76" s="46"/>
      <c r="C76" s="46"/>
      <c r="D76" s="55"/>
      <c r="E76" s="49"/>
    </row>
    <row r="77" spans="2:5" x14ac:dyDescent="0.2">
      <c r="B77" s="8" t="s">
        <v>51</v>
      </c>
      <c r="C77" s="3" t="s">
        <v>52</v>
      </c>
      <c r="D77" s="25">
        <f>331743+142963+4018025+1930754</f>
        <v>6423485</v>
      </c>
      <c r="E77" s="25">
        <f>242179.57+81576.57+2730082.83+880773.72</f>
        <v>3934612.6900000004</v>
      </c>
    </row>
    <row r="78" spans="2:5" hidden="1" x14ac:dyDescent="0.2">
      <c r="B78" s="8"/>
      <c r="C78" s="6" t="s">
        <v>53</v>
      </c>
      <c r="D78" s="24"/>
      <c r="E78" s="22"/>
    </row>
    <row r="79" spans="2:5" hidden="1" x14ac:dyDescent="0.2">
      <c r="B79" s="8"/>
      <c r="C79" s="6" t="s">
        <v>54</v>
      </c>
      <c r="D79" s="24"/>
      <c r="E79" s="22"/>
    </row>
    <row r="80" spans="2:5" hidden="1" x14ac:dyDescent="0.2">
      <c r="B80" s="8"/>
      <c r="C80" s="6" t="s">
        <v>55</v>
      </c>
      <c r="D80" s="24"/>
      <c r="E80" s="22"/>
    </row>
    <row r="81" spans="2:5" hidden="1" x14ac:dyDescent="0.2">
      <c r="B81" s="8"/>
      <c r="C81" s="6" t="s">
        <v>56</v>
      </c>
      <c r="D81" s="24"/>
      <c r="E81" s="22"/>
    </row>
    <row r="82" spans="2:5" x14ac:dyDescent="0.2">
      <c r="B82" s="8"/>
      <c r="C82" s="8" t="s">
        <v>57</v>
      </c>
      <c r="D82" s="26">
        <v>2611358</v>
      </c>
      <c r="E82" s="21">
        <v>1948979.51</v>
      </c>
    </row>
    <row r="83" spans="2:5" x14ac:dyDescent="0.2">
      <c r="B83" s="8"/>
      <c r="C83" s="8" t="s">
        <v>58</v>
      </c>
      <c r="D83" s="26">
        <f>1386621+4675236</f>
        <v>6061857</v>
      </c>
      <c r="E83" s="26">
        <f>144378.25+3748140.12</f>
        <v>3892518.37</v>
      </c>
    </row>
    <row r="84" spans="2:5" hidden="1" x14ac:dyDescent="0.2">
      <c r="B84" s="8"/>
      <c r="C84" s="6" t="s">
        <v>59</v>
      </c>
      <c r="D84" s="24"/>
      <c r="E84" s="22"/>
    </row>
    <row r="85" spans="2:5" hidden="1" x14ac:dyDescent="0.2">
      <c r="B85" s="8"/>
      <c r="C85" s="6" t="s">
        <v>60</v>
      </c>
      <c r="D85" s="24"/>
      <c r="E85" s="22"/>
    </row>
    <row r="86" spans="2:5" x14ac:dyDescent="0.2">
      <c r="B86" s="8"/>
      <c r="C86" s="8" t="s">
        <v>20</v>
      </c>
      <c r="D86" s="26">
        <v>3687788</v>
      </c>
      <c r="E86" s="21">
        <v>3881146.65</v>
      </c>
    </row>
    <row r="87" spans="2:5" x14ac:dyDescent="0.2">
      <c r="B87" s="8"/>
      <c r="C87" s="8" t="s">
        <v>21</v>
      </c>
      <c r="D87" s="26">
        <v>16965584</v>
      </c>
      <c r="E87" s="21">
        <v>14637694.49</v>
      </c>
    </row>
    <row r="88" spans="2:5" x14ac:dyDescent="0.2">
      <c r="B88" s="8"/>
      <c r="C88" s="8" t="s">
        <v>22</v>
      </c>
      <c r="D88" s="26">
        <v>0</v>
      </c>
      <c r="E88" s="21">
        <v>0</v>
      </c>
    </row>
    <row r="89" spans="2:5" x14ac:dyDescent="0.2">
      <c r="B89" s="8"/>
      <c r="C89" s="8" t="s">
        <v>23</v>
      </c>
      <c r="D89" s="26">
        <v>0</v>
      </c>
      <c r="E89" s="21">
        <v>0</v>
      </c>
    </row>
    <row r="90" spans="2:5" x14ac:dyDescent="0.2">
      <c r="B90" s="8"/>
      <c r="C90" s="8" t="s">
        <v>24</v>
      </c>
      <c r="D90" s="26">
        <v>3136609</v>
      </c>
      <c r="E90" s="21">
        <v>2475752.3199999998</v>
      </c>
    </row>
    <row r="91" spans="2:5" x14ac:dyDescent="0.2">
      <c r="B91" s="8"/>
      <c r="C91" s="8" t="s">
        <v>25</v>
      </c>
      <c r="D91" s="26">
        <v>0</v>
      </c>
      <c r="E91" s="21">
        <v>0</v>
      </c>
    </row>
    <row r="92" spans="2:5" x14ac:dyDescent="0.2">
      <c r="B92" s="8"/>
      <c r="C92" s="8" t="s">
        <v>26</v>
      </c>
      <c r="D92" s="26">
        <v>0</v>
      </c>
      <c r="E92" s="21">
        <v>0</v>
      </c>
    </row>
    <row r="93" spans="2:5" x14ac:dyDescent="0.2">
      <c r="B93" s="8"/>
      <c r="C93" s="8" t="s">
        <v>27</v>
      </c>
      <c r="D93" s="26">
        <v>337332</v>
      </c>
      <c r="E93" s="21">
        <v>50677.59</v>
      </c>
    </row>
    <row r="94" spans="2:5" ht="15" customHeight="1" thickBot="1" x14ac:dyDescent="0.25">
      <c r="B94" s="8"/>
      <c r="C94" s="10" t="s">
        <v>28</v>
      </c>
      <c r="D94" s="26">
        <v>10519259</v>
      </c>
      <c r="E94" s="21">
        <v>1772164.84</v>
      </c>
    </row>
    <row r="95" spans="2:5" ht="15.75" customHeight="1" thickBot="1" x14ac:dyDescent="0.25">
      <c r="B95" s="38" t="s">
        <v>61</v>
      </c>
      <c r="C95" s="39"/>
      <c r="D95" s="15">
        <f>SUM(D77:D94)</f>
        <v>49743272</v>
      </c>
      <c r="E95" s="15">
        <f>SUM(E77:E94)</f>
        <v>32593546.460000001</v>
      </c>
    </row>
    <row r="96" spans="2:5" ht="9" customHeight="1" x14ac:dyDescent="0.2">
      <c r="B96" s="44" t="s">
        <v>3</v>
      </c>
      <c r="C96" s="44" t="s">
        <v>84</v>
      </c>
      <c r="D96" s="47" t="s">
        <v>4</v>
      </c>
      <c r="E96" s="47" t="s">
        <v>5</v>
      </c>
    </row>
    <row r="97" spans="2:5" ht="9" customHeight="1" x14ac:dyDescent="0.2">
      <c r="B97" s="45"/>
      <c r="C97" s="45"/>
      <c r="D97" s="48"/>
      <c r="E97" s="48"/>
    </row>
    <row r="98" spans="2:5" ht="9" customHeight="1" thickBot="1" x14ac:dyDescent="0.25">
      <c r="B98" s="46"/>
      <c r="C98" s="46"/>
      <c r="D98" s="49"/>
      <c r="E98" s="49"/>
    </row>
    <row r="99" spans="2:5" x14ac:dyDescent="0.2">
      <c r="B99" s="3" t="s">
        <v>62</v>
      </c>
      <c r="C99" s="11" t="s">
        <v>63</v>
      </c>
      <c r="D99" s="19">
        <v>0</v>
      </c>
      <c r="E99" s="19">
        <v>0</v>
      </c>
    </row>
    <row r="100" spans="2:5" x14ac:dyDescent="0.2">
      <c r="B100" s="8"/>
      <c r="C100" s="12" t="s">
        <v>64</v>
      </c>
      <c r="D100" s="21">
        <f>208918+68836+734512</f>
        <v>1012266</v>
      </c>
      <c r="E100" s="21">
        <f>206855.4+41520.88+625213.14</f>
        <v>873589.42</v>
      </c>
    </row>
    <row r="101" spans="2:5" hidden="1" x14ac:dyDescent="0.2">
      <c r="B101" s="8"/>
      <c r="C101" s="13" t="s">
        <v>65</v>
      </c>
      <c r="D101" s="22"/>
      <c r="E101" s="22"/>
    </row>
    <row r="102" spans="2:5" hidden="1" x14ac:dyDescent="0.2">
      <c r="B102" s="8"/>
      <c r="C102" s="13" t="s">
        <v>66</v>
      </c>
      <c r="D102" s="22"/>
      <c r="E102" s="22"/>
    </row>
    <row r="103" spans="2:5" hidden="1" x14ac:dyDescent="0.2">
      <c r="B103" s="8"/>
      <c r="C103" s="13" t="s">
        <v>67</v>
      </c>
      <c r="D103" s="22"/>
      <c r="E103" s="22"/>
    </row>
    <row r="104" spans="2:5" x14ac:dyDescent="0.2">
      <c r="B104" s="8"/>
      <c r="C104" s="8" t="s">
        <v>68</v>
      </c>
      <c r="D104" s="33">
        <v>532806</v>
      </c>
      <c r="E104" s="21">
        <v>395460.13</v>
      </c>
    </row>
    <row r="105" spans="2:5" x14ac:dyDescent="0.2">
      <c r="B105" s="8"/>
      <c r="C105" s="8" t="s">
        <v>69</v>
      </c>
      <c r="D105" s="21">
        <v>0</v>
      </c>
      <c r="E105" s="21">
        <v>0</v>
      </c>
    </row>
    <row r="106" spans="2:5" x14ac:dyDescent="0.2">
      <c r="B106" s="8"/>
      <c r="C106" s="8" t="s">
        <v>20</v>
      </c>
      <c r="D106" s="21">
        <v>408024</v>
      </c>
      <c r="E106" s="21">
        <v>384557.74</v>
      </c>
    </row>
    <row r="107" spans="2:5" x14ac:dyDescent="0.2">
      <c r="B107" s="8"/>
      <c r="C107" s="8" t="s">
        <v>21</v>
      </c>
      <c r="D107" s="21">
        <v>414131</v>
      </c>
      <c r="E107" s="21">
        <v>352935.21</v>
      </c>
    </row>
    <row r="108" spans="2:5" x14ac:dyDescent="0.2">
      <c r="B108" s="8"/>
      <c r="C108" s="8" t="s">
        <v>22</v>
      </c>
      <c r="D108" s="21">
        <v>0</v>
      </c>
      <c r="E108" s="21">
        <v>0</v>
      </c>
    </row>
    <row r="109" spans="2:5" x14ac:dyDescent="0.2">
      <c r="B109" s="8"/>
      <c r="C109" s="8" t="s">
        <v>23</v>
      </c>
      <c r="D109" s="21">
        <v>0</v>
      </c>
      <c r="E109" s="21">
        <v>0</v>
      </c>
    </row>
    <row r="110" spans="2:5" x14ac:dyDescent="0.2">
      <c r="B110" s="8"/>
      <c r="C110" s="8" t="s">
        <v>24</v>
      </c>
      <c r="D110" s="21">
        <v>214896</v>
      </c>
      <c r="E110" s="21">
        <v>172328.21</v>
      </c>
    </row>
    <row r="111" spans="2:5" x14ac:dyDescent="0.2">
      <c r="B111" s="8"/>
      <c r="C111" s="8" t="s">
        <v>25</v>
      </c>
      <c r="D111" s="21">
        <v>0</v>
      </c>
      <c r="E111" s="21">
        <v>0</v>
      </c>
    </row>
    <row r="112" spans="2:5" x14ac:dyDescent="0.2">
      <c r="B112" s="8"/>
      <c r="C112" s="8" t="s">
        <v>26</v>
      </c>
      <c r="D112" s="21">
        <v>0</v>
      </c>
      <c r="E112" s="21">
        <v>0</v>
      </c>
    </row>
    <row r="113" spans="2:5 16384:16384" x14ac:dyDescent="0.2">
      <c r="B113" s="8"/>
      <c r="C113" s="7" t="s">
        <v>27</v>
      </c>
      <c r="D113" s="21">
        <v>5701</v>
      </c>
      <c r="E113" s="21">
        <v>1817.24</v>
      </c>
    </row>
    <row r="114" spans="2:5 16384:16384" ht="15" customHeight="1" thickBot="1" x14ac:dyDescent="0.25">
      <c r="B114" s="8"/>
      <c r="C114" s="7" t="s">
        <v>28</v>
      </c>
      <c r="D114" s="21">
        <v>40144</v>
      </c>
      <c r="E114" s="27">
        <v>32541.4</v>
      </c>
    </row>
    <row r="115" spans="2:5 16384:16384" ht="15.75" customHeight="1" thickBot="1" x14ac:dyDescent="0.25">
      <c r="B115" s="38" t="s">
        <v>70</v>
      </c>
      <c r="C115" s="39"/>
      <c r="D115" s="30">
        <f>SUM(D99:D114)</f>
        <v>2627968</v>
      </c>
      <c r="E115" s="30">
        <f>SUM(E99:E114)</f>
        <v>2213229.35</v>
      </c>
    </row>
    <row r="116" spans="2:5 16384:16384" ht="9" customHeight="1" x14ac:dyDescent="0.2">
      <c r="B116" s="44" t="s">
        <v>3</v>
      </c>
      <c r="C116" s="44" t="s">
        <v>84</v>
      </c>
      <c r="D116" s="47" t="s">
        <v>4</v>
      </c>
      <c r="E116" s="47" t="s">
        <v>5</v>
      </c>
    </row>
    <row r="117" spans="2:5 16384:16384" ht="9" customHeight="1" x14ac:dyDescent="0.2">
      <c r="B117" s="45"/>
      <c r="C117" s="45"/>
      <c r="D117" s="48"/>
      <c r="E117" s="48"/>
    </row>
    <row r="118" spans="2:5 16384:16384" ht="9" customHeight="1" thickBot="1" x14ac:dyDescent="0.25">
      <c r="B118" s="46"/>
      <c r="C118" s="46"/>
      <c r="D118" s="49"/>
      <c r="E118" s="49"/>
    </row>
    <row r="119" spans="2:5 16384:16384" ht="15" customHeight="1" x14ac:dyDescent="0.2">
      <c r="B119" s="50" t="s">
        <v>71</v>
      </c>
      <c r="C119" s="3" t="s">
        <v>72</v>
      </c>
      <c r="D119" s="19">
        <v>569030</v>
      </c>
      <c r="E119" s="19">
        <v>610341.97</v>
      </c>
    </row>
    <row r="120" spans="2:5 16384:16384" x14ac:dyDescent="0.2">
      <c r="B120" s="51"/>
      <c r="C120" s="8" t="s">
        <v>73</v>
      </c>
      <c r="D120" s="21">
        <v>3164614</v>
      </c>
      <c r="E120" s="21">
        <v>2731754.38</v>
      </c>
    </row>
    <row r="121" spans="2:5 16384:16384" x14ac:dyDescent="0.2">
      <c r="B121" s="51"/>
      <c r="C121" s="8" t="s">
        <v>74</v>
      </c>
      <c r="D121" s="21">
        <v>3467638</v>
      </c>
      <c r="E121" s="21">
        <v>3107414.06</v>
      </c>
      <c r="XFD121" s="29">
        <v>322318.89</v>
      </c>
    </row>
    <row r="122" spans="2:5 16384:16384" x14ac:dyDescent="0.2">
      <c r="B122" s="51"/>
      <c r="C122" s="8" t="s">
        <v>75</v>
      </c>
      <c r="D122" s="21">
        <v>6870139</v>
      </c>
      <c r="E122" s="21">
        <v>2877737.42</v>
      </c>
    </row>
    <row r="123" spans="2:5 16384:16384" x14ac:dyDescent="0.2">
      <c r="B123" s="51"/>
      <c r="C123" s="8" t="s">
        <v>76</v>
      </c>
      <c r="D123" s="21">
        <v>681021</v>
      </c>
      <c r="E123" s="21">
        <v>312559.94</v>
      </c>
    </row>
    <row r="124" spans="2:5 16384:16384" x14ac:dyDescent="0.2">
      <c r="B124" s="51"/>
      <c r="C124" s="8" t="s">
        <v>77</v>
      </c>
      <c r="D124" s="21">
        <v>0</v>
      </c>
      <c r="E124" s="21">
        <v>0</v>
      </c>
    </row>
    <row r="125" spans="2:5 16384:16384" x14ac:dyDescent="0.2">
      <c r="B125" s="51"/>
      <c r="C125" s="8" t="s">
        <v>78</v>
      </c>
      <c r="D125" s="21">
        <v>3518449</v>
      </c>
      <c r="E125" s="21">
        <v>3234009.69</v>
      </c>
    </row>
    <row r="126" spans="2:5 16384:16384" x14ac:dyDescent="0.2">
      <c r="B126" s="51"/>
      <c r="C126" s="8" t="s">
        <v>79</v>
      </c>
      <c r="D126" s="21">
        <v>381151</v>
      </c>
      <c r="E126" s="21">
        <v>334821.40999999997</v>
      </c>
    </row>
    <row r="127" spans="2:5 16384:16384" x14ac:dyDescent="0.2">
      <c r="B127" s="51"/>
      <c r="C127" s="8" t="s">
        <v>80</v>
      </c>
      <c r="D127" s="37">
        <v>3911742</v>
      </c>
      <c r="E127" s="37">
        <v>3079873.27</v>
      </c>
    </row>
    <row r="128" spans="2:5 16384:16384" x14ac:dyDescent="0.2">
      <c r="B128" s="51"/>
      <c r="C128" s="8" t="s">
        <v>81</v>
      </c>
      <c r="D128" s="37">
        <v>1330298</v>
      </c>
      <c r="E128" s="37">
        <v>1696924</v>
      </c>
    </row>
    <row r="129" spans="2:5" x14ac:dyDescent="0.2">
      <c r="B129" s="51"/>
      <c r="C129" s="7" t="s">
        <v>20</v>
      </c>
      <c r="D129" s="21">
        <v>1724576</v>
      </c>
      <c r="E129" s="21">
        <v>1617436.87</v>
      </c>
    </row>
    <row r="130" spans="2:5" x14ac:dyDescent="0.2">
      <c r="B130" s="51"/>
      <c r="C130" s="7" t="s">
        <v>21</v>
      </c>
      <c r="D130" s="21">
        <v>3125488</v>
      </c>
      <c r="E130" s="21">
        <v>2618359.75</v>
      </c>
    </row>
    <row r="131" spans="2:5" x14ac:dyDescent="0.2">
      <c r="B131" s="51"/>
      <c r="C131" s="7" t="s">
        <v>22</v>
      </c>
      <c r="D131" s="21">
        <v>141257</v>
      </c>
      <c r="E131" s="21">
        <v>70382.19</v>
      </c>
    </row>
    <row r="132" spans="2:5" x14ac:dyDescent="0.2">
      <c r="B132" s="51"/>
      <c r="C132" s="7" t="s">
        <v>23</v>
      </c>
      <c r="D132" s="21">
        <v>0</v>
      </c>
      <c r="E132" s="21">
        <v>0</v>
      </c>
    </row>
    <row r="133" spans="2:5" x14ac:dyDescent="0.2">
      <c r="B133" s="51"/>
      <c r="C133" s="7" t="s">
        <v>24</v>
      </c>
      <c r="D133" s="21">
        <v>8326301</v>
      </c>
      <c r="E133" s="21">
        <v>6938694.7999999998</v>
      </c>
    </row>
    <row r="134" spans="2:5" x14ac:dyDescent="0.2">
      <c r="B134" s="51"/>
      <c r="C134" s="7" t="s">
        <v>25</v>
      </c>
      <c r="D134" s="21">
        <v>4622513</v>
      </c>
      <c r="E134" s="21">
        <v>4835510.1500000004</v>
      </c>
    </row>
    <row r="135" spans="2:5" x14ac:dyDescent="0.2">
      <c r="B135" s="51"/>
      <c r="C135" s="7" t="s">
        <v>26</v>
      </c>
      <c r="D135" s="21">
        <v>1425675</v>
      </c>
      <c r="E135" s="21">
        <v>1113960.5900000001</v>
      </c>
    </row>
    <row r="136" spans="2:5" x14ac:dyDescent="0.2">
      <c r="B136" s="51"/>
      <c r="C136" s="7" t="s">
        <v>27</v>
      </c>
      <c r="D136" s="21">
        <v>1188728</v>
      </c>
      <c r="E136" s="21">
        <v>746523.07</v>
      </c>
    </row>
    <row r="137" spans="2:5" ht="15" customHeight="1" thickBot="1" x14ac:dyDescent="0.25">
      <c r="B137" s="52"/>
      <c r="C137" s="7" t="s">
        <v>28</v>
      </c>
      <c r="D137" s="27">
        <v>2059458</v>
      </c>
      <c r="E137" s="27">
        <v>817360.15</v>
      </c>
    </row>
    <row r="138" spans="2:5" ht="15.75" customHeight="1" thickBot="1" x14ac:dyDescent="0.25">
      <c r="B138" s="38" t="s">
        <v>82</v>
      </c>
      <c r="C138" s="39"/>
      <c r="D138" s="30">
        <f>SUM(D119:D137)</f>
        <v>46508078</v>
      </c>
      <c r="E138" s="30">
        <f>SUM(E119:E137)</f>
        <v>36743663.710000008</v>
      </c>
    </row>
    <row r="139" spans="2:5" ht="13.5" thickBot="1" x14ac:dyDescent="0.25">
      <c r="B139" s="56" t="s">
        <v>83</v>
      </c>
      <c r="C139" s="57"/>
      <c r="D139" s="16">
        <f>D30+D51+D73+D95+D115+D138</f>
        <v>162608000</v>
      </c>
      <c r="E139" s="16">
        <f>E30+E51+E73+E95+E115+E138</f>
        <v>122376990.87</v>
      </c>
    </row>
  </sheetData>
  <mergeCells count="31">
    <mergeCell ref="B73:C73"/>
    <mergeCell ref="B1:E1"/>
    <mergeCell ref="B2:E2"/>
    <mergeCell ref="B4:C4"/>
    <mergeCell ref="B30:C30"/>
    <mergeCell ref="B31:B33"/>
    <mergeCell ref="C31:C33"/>
    <mergeCell ref="D31:D33"/>
    <mergeCell ref="E31:E33"/>
    <mergeCell ref="B51:C51"/>
    <mergeCell ref="B52:B54"/>
    <mergeCell ref="C52:C54"/>
    <mergeCell ref="D52:D54"/>
    <mergeCell ref="E52:E54"/>
    <mergeCell ref="D116:D118"/>
    <mergeCell ref="E116:E118"/>
    <mergeCell ref="B119:B137"/>
    <mergeCell ref="B74:B76"/>
    <mergeCell ref="C74:C76"/>
    <mergeCell ref="D74:D76"/>
    <mergeCell ref="E74:E76"/>
    <mergeCell ref="B95:C95"/>
    <mergeCell ref="B96:B98"/>
    <mergeCell ref="C96:C98"/>
    <mergeCell ref="D96:D98"/>
    <mergeCell ref="E96:E98"/>
    <mergeCell ref="B138:C138"/>
    <mergeCell ref="B139:C139"/>
    <mergeCell ref="B115:C115"/>
    <mergeCell ref="B116:B118"/>
    <mergeCell ref="C116:C118"/>
  </mergeCells>
  <pageMargins left="0.51181102362204722" right="0.51181102362204722" top="0.78740157480314965" bottom="0.78740157480314965" header="0.31496062992125984" footer="0.31496062992125984"/>
  <pageSetup paperSize="9" scale="90" fitToHeight="0" orientation="portrait" r:id="rId1"/>
  <rowBreaks count="1" manualBreakCount="1">
    <brk id="7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4º Tri </vt:lpstr>
      <vt:lpstr>'4º Tri '!Area_de_impressao</vt:lpstr>
      <vt:lpstr>'4º Tri '!Titulos_de_impressao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João Pedro de Almeida Paula - ADM/SOAF</cp:lastModifiedBy>
  <cp:lastPrinted>2022-07-29T14:04:21Z</cp:lastPrinted>
  <dcterms:created xsi:type="dcterms:W3CDTF">2017-05-15T14:50:43Z</dcterms:created>
  <dcterms:modified xsi:type="dcterms:W3CDTF">2022-07-29T14:04:24Z</dcterms:modified>
</cp:coreProperties>
</file>